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108商工観光部\02経営支援課\所属専用\03_★経営支援事業\01_中小企業振興事業補助金関係\R6\02_生産性向上設備支援\HP\アップロード分\"/>
    </mc:Choice>
  </mc:AlternateContent>
  <xr:revisionPtr revIDLastSave="0" documentId="13_ncr:1_{FC6D0F47-2ABC-4FF1-8F2E-700666BC0EF5}" xr6:coauthVersionLast="36" xr6:coauthVersionMax="36" xr10:uidLastSave="{00000000-0000-0000-0000-000000000000}"/>
  <bookViews>
    <workbookView xWindow="0" yWindow="0" windowWidth="20490" windowHeight="7455" xr2:uid="{B63A3025-2F0A-47FE-A4A3-613C498DA141}"/>
  </bookViews>
  <sheets>
    <sheet name="別紙　算出シート" sheetId="1" r:id="rId1"/>
    <sheet name="係数表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B34" i="1"/>
  <c r="E33" i="1"/>
  <c r="B33" i="1"/>
  <c r="E32" i="1"/>
  <c r="B32" i="1"/>
  <c r="E31" i="1"/>
  <c r="B31" i="1"/>
  <c r="E30" i="1"/>
  <c r="B30" i="1"/>
  <c r="E29" i="1"/>
  <c r="B29" i="1"/>
  <c r="E28" i="1"/>
  <c r="E36" i="1" s="1"/>
  <c r="B28" i="1"/>
  <c r="B36" i="1" s="1"/>
  <c r="E14" i="1"/>
  <c r="B14" i="1"/>
  <c r="B39" i="1" l="1"/>
  <c r="A39" i="1"/>
</calcChain>
</file>

<file path=xl/sharedStrings.xml><?xml version="1.0" encoding="utf-8"?>
<sst xmlns="http://schemas.openxmlformats.org/spreadsheetml/2006/main" count="114" uniqueCount="78">
  <si>
    <t>（別紙　CO2排出量削減算出シート）</t>
    <rPh sb="1" eb="3">
      <t>ベッシ</t>
    </rPh>
    <rPh sb="7" eb="10">
      <t>ハイシュツリョウ</t>
    </rPh>
    <rPh sb="10" eb="12">
      <t>サクゲン</t>
    </rPh>
    <rPh sb="12" eb="14">
      <t>サンシュツ</t>
    </rPh>
    <phoneticPr fontId="2"/>
  </si>
  <si>
    <t>1 設備概要</t>
    <rPh sb="2" eb="4">
      <t>セツビ</t>
    </rPh>
    <rPh sb="4" eb="6">
      <t>ガイヨウ</t>
    </rPh>
    <phoneticPr fontId="2"/>
  </si>
  <si>
    <t>既存設備</t>
    <rPh sb="0" eb="2">
      <t>キゾン</t>
    </rPh>
    <rPh sb="2" eb="4">
      <t>セツビ</t>
    </rPh>
    <phoneticPr fontId="2"/>
  </si>
  <si>
    <t>導入設備</t>
    <rPh sb="0" eb="4">
      <t>ドウニュウセツビ</t>
    </rPh>
    <phoneticPr fontId="2"/>
  </si>
  <si>
    <t>メーカー名</t>
    <rPh sb="4" eb="5">
      <t>メイ</t>
    </rPh>
    <phoneticPr fontId="2"/>
  </si>
  <si>
    <t>型式番号</t>
    <rPh sb="0" eb="2">
      <t>カタシキ</t>
    </rPh>
    <rPh sb="2" eb="4">
      <t>バンゴウ</t>
    </rPh>
    <phoneticPr fontId="2"/>
  </si>
  <si>
    <t>設置数量</t>
    <rPh sb="0" eb="2">
      <t>セッチ</t>
    </rPh>
    <rPh sb="2" eb="4">
      <t>スウリョウ</t>
    </rPh>
    <phoneticPr fontId="2"/>
  </si>
  <si>
    <t>２　エネルギー使用量（電気）</t>
    <rPh sb="7" eb="10">
      <t>シヨウリョウ</t>
    </rPh>
    <rPh sb="11" eb="13">
      <t>デンキ</t>
    </rPh>
    <phoneticPr fontId="2"/>
  </si>
  <si>
    <t>供給電力会社</t>
    <rPh sb="0" eb="2">
      <t>キョウキュウ</t>
    </rPh>
    <rPh sb="2" eb="4">
      <t>デンリョク</t>
    </rPh>
    <rPh sb="4" eb="6">
      <t>カイシャ</t>
    </rPh>
    <phoneticPr fontId="2"/>
  </si>
  <si>
    <t>１台当たりの年間使用量</t>
    <rPh sb="1" eb="2">
      <t>ダイ</t>
    </rPh>
    <rPh sb="2" eb="3">
      <t>ア</t>
    </rPh>
    <rPh sb="6" eb="8">
      <t>ネンカン</t>
    </rPh>
    <rPh sb="8" eb="11">
      <t>シヨウリョウ</t>
    </rPh>
    <phoneticPr fontId="2"/>
  </si>
  <si>
    <t>既存設備</t>
  </si>
  <si>
    <t>導入設備</t>
  </si>
  <si>
    <t>消費電力</t>
    <rPh sb="0" eb="4">
      <t>ショウヒデンリョク</t>
    </rPh>
    <phoneticPr fontId="2"/>
  </si>
  <si>
    <t>ｋｗ</t>
    <phoneticPr fontId="2"/>
  </si>
  <si>
    <t>年間稼働時間</t>
    <rPh sb="0" eb="2">
      <t>ネンカン</t>
    </rPh>
    <rPh sb="2" eb="4">
      <t>カドウ</t>
    </rPh>
    <rPh sb="4" eb="6">
      <t>ジカン</t>
    </rPh>
    <phoneticPr fontId="2"/>
  </si>
  <si>
    <t>ｈ</t>
    <phoneticPr fontId="2"/>
  </si>
  <si>
    <t>年間消費電力量</t>
    <rPh sb="0" eb="2">
      <t>ネンカン</t>
    </rPh>
    <rPh sb="2" eb="4">
      <t>ショウヒ</t>
    </rPh>
    <rPh sb="4" eb="7">
      <t>デンリョクリョウ</t>
    </rPh>
    <phoneticPr fontId="2"/>
  </si>
  <si>
    <t>ｋｗｈ</t>
    <phoneticPr fontId="2"/>
  </si>
  <si>
    <t>３　エネルギー使用量（電気以外）</t>
    <rPh sb="7" eb="10">
      <t>シヨウリョウ</t>
    </rPh>
    <rPh sb="11" eb="13">
      <t>デンキ</t>
    </rPh>
    <rPh sb="13" eb="15">
      <t>イガイ</t>
    </rPh>
    <phoneticPr fontId="2"/>
  </si>
  <si>
    <t>液化石油ガス（LPG）</t>
    <rPh sb="0" eb="2">
      <t>エキカ</t>
    </rPh>
    <rPh sb="2" eb="4">
      <t>セキユ</t>
    </rPh>
    <phoneticPr fontId="2"/>
  </si>
  <si>
    <t>ｔ</t>
    <phoneticPr fontId="2"/>
  </si>
  <si>
    <t>ｔ</t>
  </si>
  <si>
    <t>液化天然ガス（LNG）</t>
    <rPh sb="0" eb="2">
      <t>エキカ</t>
    </rPh>
    <rPh sb="2" eb="4">
      <t>テンネン</t>
    </rPh>
    <phoneticPr fontId="2"/>
  </si>
  <si>
    <t>都市ガス</t>
    <rPh sb="0" eb="2">
      <t>トシ</t>
    </rPh>
    <phoneticPr fontId="2"/>
  </si>
  <si>
    <t>1,000N㎥</t>
    <phoneticPr fontId="2"/>
  </si>
  <si>
    <t>1,000N㎥</t>
  </si>
  <si>
    <t>灯油</t>
    <rPh sb="0" eb="2">
      <t>トウユ</t>
    </rPh>
    <phoneticPr fontId="2"/>
  </si>
  <si>
    <t>ｋｌ</t>
    <phoneticPr fontId="2"/>
  </si>
  <si>
    <t>ｋｌ</t>
  </si>
  <si>
    <t>軽油</t>
    <rPh sb="0" eb="2">
      <t>ケイユ</t>
    </rPh>
    <phoneticPr fontId="2"/>
  </si>
  <si>
    <t>A重油</t>
    <rPh sb="1" eb="3">
      <t>ジュウユ</t>
    </rPh>
    <phoneticPr fontId="2"/>
  </si>
  <si>
    <t>その他（　　　　）</t>
    <rPh sb="2" eb="3">
      <t>タ</t>
    </rPh>
    <phoneticPr fontId="2"/>
  </si>
  <si>
    <t>４　年間ＣＯ２排出量</t>
    <rPh sb="2" eb="4">
      <t>ネンカン</t>
    </rPh>
    <rPh sb="7" eb="10">
      <t>ハイシュツリョウ</t>
    </rPh>
    <phoneticPr fontId="2"/>
  </si>
  <si>
    <t>電気</t>
    <rPh sb="0" eb="2">
      <t>デンキ</t>
    </rPh>
    <phoneticPr fontId="2"/>
  </si>
  <si>
    <t>ｔｰCO2/年</t>
  </si>
  <si>
    <t>ｔｰCO2/年</t>
    <phoneticPr fontId="2"/>
  </si>
  <si>
    <t>その他（　　　　）</t>
    <phoneticPr fontId="2"/>
  </si>
  <si>
    <t>合計</t>
    <rPh sb="0" eb="2">
      <t>ゴウケイ</t>
    </rPh>
    <phoneticPr fontId="2"/>
  </si>
  <si>
    <t>５　ＣＯ２削減量</t>
    <rPh sb="5" eb="8">
      <t>サクゲンリョウ</t>
    </rPh>
    <phoneticPr fontId="2"/>
  </si>
  <si>
    <t>■注意事項</t>
  </si>
  <si>
    <t>１　本算出書は、原則、設備の型式番号ごとに提出してください。</t>
    <rPh sb="2" eb="5">
      <t>ホンサンシュツ</t>
    </rPh>
    <rPh sb="5" eb="6">
      <t>ショ</t>
    </rPh>
    <rPh sb="8" eb="10">
      <t>ゲンソク</t>
    </rPh>
    <rPh sb="11" eb="13">
      <t>セツビ</t>
    </rPh>
    <rPh sb="14" eb="18">
      <t>カタシキバンゴウ</t>
    </rPh>
    <rPh sb="21" eb="23">
      <t>テイシュツ</t>
    </rPh>
    <phoneticPr fontId="2"/>
  </si>
  <si>
    <t>２　設備概要のわかる資料（カタログ、ホームページの写し等）を添付してください。</t>
    <rPh sb="2" eb="4">
      <t>セツビ</t>
    </rPh>
    <rPh sb="4" eb="6">
      <t>ガイヨウ</t>
    </rPh>
    <rPh sb="10" eb="12">
      <t>シリョウ</t>
    </rPh>
    <rPh sb="25" eb="26">
      <t>ウツ</t>
    </rPh>
    <rPh sb="27" eb="28">
      <t>トウ</t>
    </rPh>
    <rPh sb="30" eb="32">
      <t>テンプ</t>
    </rPh>
    <phoneticPr fontId="2"/>
  </si>
  <si>
    <t>３　表記にある「年間」とは、令和５年度（令和5年4月から令和6年3月まで）のことを指します。</t>
    <rPh sb="2" eb="4">
      <t>ヒョウキ</t>
    </rPh>
    <rPh sb="8" eb="10">
      <t>ネンカン</t>
    </rPh>
    <rPh sb="14" eb="16">
      <t>レイワ</t>
    </rPh>
    <rPh sb="17" eb="19">
      <t>ネンド</t>
    </rPh>
    <rPh sb="20" eb="22">
      <t>レイワ</t>
    </rPh>
    <rPh sb="23" eb="24">
      <t>ネン</t>
    </rPh>
    <rPh sb="25" eb="26">
      <t>ガツ</t>
    </rPh>
    <rPh sb="28" eb="30">
      <t>レイワ</t>
    </rPh>
    <rPh sb="31" eb="32">
      <t>ネン</t>
    </rPh>
    <rPh sb="33" eb="34">
      <t>ガツ</t>
    </rPh>
    <rPh sb="41" eb="42">
      <t>サ</t>
    </rPh>
    <phoneticPr fontId="2"/>
  </si>
  <si>
    <t>４　行が不足するときは、適宜、行の追加を行ってください。</t>
    <rPh sb="2" eb="3">
      <t>ギョウ</t>
    </rPh>
    <rPh sb="4" eb="6">
      <t>フソク</t>
    </rPh>
    <rPh sb="12" eb="14">
      <t>テキギ</t>
    </rPh>
    <rPh sb="15" eb="16">
      <t>ギョウ</t>
    </rPh>
    <rPh sb="17" eb="19">
      <t>ツイカ</t>
    </rPh>
    <rPh sb="20" eb="21">
      <t>オコナ</t>
    </rPh>
    <phoneticPr fontId="2"/>
  </si>
  <si>
    <t>小売・送配電事業者</t>
    <rPh sb="0" eb="2">
      <t>コウ</t>
    </rPh>
    <rPh sb="3" eb="6">
      <t>ソウハイデン</t>
    </rPh>
    <rPh sb="6" eb="9">
      <t>ジギョウシャ</t>
    </rPh>
    <phoneticPr fontId="2"/>
  </si>
  <si>
    <t>CO２排出係数</t>
    <rPh sb="3" eb="5">
      <t>ハイシュツ</t>
    </rPh>
    <rPh sb="5" eb="7">
      <t>ケイスウ</t>
    </rPh>
    <phoneticPr fontId="2"/>
  </si>
  <si>
    <t>燃料区分</t>
    <rPh sb="0" eb="2">
      <t>ネンリョウ</t>
    </rPh>
    <rPh sb="2" eb="4">
      <t>クブン</t>
    </rPh>
    <phoneticPr fontId="2"/>
  </si>
  <si>
    <t>CO２排出係数</t>
  </si>
  <si>
    <t>液化石油ガス（LPG）</t>
  </si>
  <si>
    <t>エバーグリーン・リテイリング㈱</t>
    <phoneticPr fontId="2"/>
  </si>
  <si>
    <t>液化天然ガス（LNG）</t>
  </si>
  <si>
    <t>エバーグリーン・マーケティング㈱</t>
    <phoneticPr fontId="2"/>
  </si>
  <si>
    <t>灯油</t>
  </si>
  <si>
    <t>出光グリーンパワー㈱</t>
    <rPh sb="0" eb="2">
      <t>イデミツ</t>
    </rPh>
    <phoneticPr fontId="2"/>
  </si>
  <si>
    <t>軽油</t>
  </si>
  <si>
    <t>㈱新出光</t>
    <rPh sb="1" eb="4">
      <t>シンイデミツ</t>
    </rPh>
    <phoneticPr fontId="2"/>
  </si>
  <si>
    <t>A重油</t>
  </si>
  <si>
    <t>ENEOS㈱</t>
    <phoneticPr fontId="2"/>
  </si>
  <si>
    <t>オリックス㈱</t>
    <phoneticPr fontId="2"/>
  </si>
  <si>
    <t>シン・エナジー㈱</t>
    <phoneticPr fontId="2"/>
  </si>
  <si>
    <t>リコー・ジャパン㈱</t>
    <phoneticPr fontId="2"/>
  </si>
  <si>
    <t>東京ガス㈱</t>
    <rPh sb="0" eb="2">
      <t>トウキョウ</t>
    </rPh>
    <phoneticPr fontId="2"/>
  </si>
  <si>
    <t>東邦ガス㈱</t>
    <rPh sb="0" eb="2">
      <t>トウホウ</t>
    </rPh>
    <phoneticPr fontId="2"/>
  </si>
  <si>
    <t>大和ハウス工業㈱</t>
    <rPh sb="0" eb="2">
      <t>ダイワ</t>
    </rPh>
    <rPh sb="5" eb="7">
      <t>コウギョウ</t>
    </rPh>
    <phoneticPr fontId="2"/>
  </si>
  <si>
    <t>鈴与商事㈱</t>
    <rPh sb="0" eb="2">
      <t>スズヨ</t>
    </rPh>
    <rPh sb="2" eb="4">
      <t>ショウジ</t>
    </rPh>
    <phoneticPr fontId="2"/>
  </si>
  <si>
    <t>中部電力ミライズ㈱</t>
    <rPh sb="0" eb="2">
      <t>チュウブ</t>
    </rPh>
    <rPh sb="2" eb="4">
      <t>デンリョク</t>
    </rPh>
    <phoneticPr fontId="2"/>
  </si>
  <si>
    <t>関西電力㈱</t>
    <rPh sb="0" eb="4">
      <t>カンサイデンリョク</t>
    </rPh>
    <phoneticPr fontId="2"/>
  </si>
  <si>
    <t>鈴与電力㈱</t>
    <rPh sb="0" eb="2">
      <t>スズヨ</t>
    </rPh>
    <rPh sb="2" eb="4">
      <t>デンリョク</t>
    </rPh>
    <phoneticPr fontId="2"/>
  </si>
  <si>
    <t>NTTアノードエナジー㈱</t>
    <phoneticPr fontId="2"/>
  </si>
  <si>
    <t>スマート電気㈱</t>
    <rPh sb="4" eb="6">
      <t>デンキ</t>
    </rPh>
    <phoneticPr fontId="2"/>
  </si>
  <si>
    <t>㈱リクルート</t>
    <phoneticPr fontId="2"/>
  </si>
  <si>
    <t>旭化成㈱</t>
    <rPh sb="0" eb="3">
      <t>アサヒカセイ</t>
    </rPh>
    <phoneticPr fontId="2"/>
  </si>
  <si>
    <t>㈱中京電力</t>
    <rPh sb="1" eb="3">
      <t>チュウキョウ</t>
    </rPh>
    <rPh sb="3" eb="5">
      <t>デンリョク</t>
    </rPh>
    <phoneticPr fontId="2"/>
  </si>
  <si>
    <t>㈱ハルエネ</t>
    <phoneticPr fontId="2"/>
  </si>
  <si>
    <t>ａｕエネルギー＆ライフ㈱</t>
    <phoneticPr fontId="2"/>
  </si>
  <si>
    <t>㈱エネアーク関西</t>
    <rPh sb="6" eb="8">
      <t>カンサイ</t>
    </rPh>
    <phoneticPr fontId="2"/>
  </si>
  <si>
    <t>㈱地方創生ホールディングス</t>
    <rPh sb="1" eb="3">
      <t>チホウ</t>
    </rPh>
    <rPh sb="3" eb="5">
      <t>ソウセイ</t>
    </rPh>
    <phoneticPr fontId="2"/>
  </si>
  <si>
    <t>伊藤忠エネクス㈱</t>
    <rPh sb="0" eb="2">
      <t>イトウ</t>
    </rPh>
    <rPh sb="2" eb="3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</si>
</sst>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_ "/>
    <numFmt numFmtId="177" formatCode="0.000000"/>
  </numFmts>
  <fonts count="10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BIZ UD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2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2"/>
      <color theme="0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 diagonalDown="1"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/>
      <top style="thick">
        <color auto="1"/>
      </top>
      <bottom style="double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2" borderId="1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1" fillId="2" borderId="20" xfId="0" applyFont="1" applyFill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25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" fontId="7" fillId="0" borderId="31" xfId="0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2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5" fillId="0" borderId="7" xfId="0" applyFont="1" applyFill="1" applyBorder="1" applyAlignment="1">
      <alignment horizontal="center" vertical="center"/>
    </xf>
    <xf numFmtId="2" fontId="3" fillId="0" borderId="25" xfId="0" applyNumberFormat="1" applyFont="1" applyBorder="1">
      <alignment vertical="center"/>
    </xf>
    <xf numFmtId="2" fontId="3" fillId="0" borderId="26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2" fontId="3" fillId="0" borderId="28" xfId="0" applyNumberFormat="1" applyFont="1" applyBorder="1">
      <alignment vertical="center"/>
    </xf>
    <xf numFmtId="2" fontId="3" fillId="0" borderId="29" xfId="0" applyNumberFormat="1" applyFont="1" applyBorder="1">
      <alignment vertical="center"/>
    </xf>
    <xf numFmtId="0" fontId="5" fillId="0" borderId="15" xfId="0" applyFont="1" applyFill="1" applyBorder="1" applyAlignment="1">
      <alignment horizontal="center" vertical="center"/>
    </xf>
    <xf numFmtId="2" fontId="3" fillId="0" borderId="31" xfId="0" applyNumberFormat="1" applyFont="1" applyBorder="1">
      <alignment vertical="center"/>
    </xf>
    <xf numFmtId="0" fontId="3" fillId="0" borderId="16" xfId="0" applyFont="1" applyBorder="1">
      <alignment vertical="center"/>
    </xf>
    <xf numFmtId="0" fontId="3" fillId="0" borderId="4" xfId="0" applyFont="1" applyFill="1" applyBorder="1">
      <alignment vertical="center"/>
    </xf>
    <xf numFmtId="2" fontId="3" fillId="0" borderId="32" xfId="0" applyNumberFormat="1" applyFont="1" applyBorder="1">
      <alignment vertical="center"/>
    </xf>
    <xf numFmtId="0" fontId="3" fillId="0" borderId="33" xfId="0" applyFont="1" applyBorder="1">
      <alignment vertical="center"/>
    </xf>
    <xf numFmtId="0" fontId="6" fillId="2" borderId="24" xfId="0" applyFont="1" applyFill="1" applyBorder="1" applyAlignment="1">
      <alignment horizontal="center" vertical="center"/>
    </xf>
    <xf numFmtId="2" fontId="3" fillId="0" borderId="25" xfId="0" applyNumberFormat="1" applyFont="1" applyBorder="1" applyAlignment="1">
      <alignment horizontal="right" vertical="center"/>
    </xf>
    <xf numFmtId="2" fontId="3" fillId="0" borderId="29" xfId="0" applyNumberFormat="1" applyFont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2" fontId="8" fillId="0" borderId="29" xfId="0" applyNumberFormat="1" applyFont="1" applyBorder="1">
      <alignment vertical="center"/>
    </xf>
    <xf numFmtId="0" fontId="3" fillId="0" borderId="35" xfId="0" applyFont="1" applyBorder="1">
      <alignment vertical="center"/>
    </xf>
    <xf numFmtId="0" fontId="5" fillId="0" borderId="36" xfId="0" applyFont="1" applyFill="1" applyBorder="1" applyAlignment="1">
      <alignment horizontal="center" vertical="center"/>
    </xf>
    <xf numFmtId="2" fontId="3" fillId="0" borderId="37" xfId="0" applyNumberFormat="1" applyFont="1" applyBorder="1" applyAlignment="1">
      <alignment horizontal="right" vertical="center"/>
    </xf>
    <xf numFmtId="0" fontId="3" fillId="0" borderId="38" xfId="0" applyFont="1" applyBorder="1">
      <alignment vertical="center"/>
    </xf>
    <xf numFmtId="2" fontId="3" fillId="0" borderId="39" xfId="0" applyNumberFormat="1" applyFont="1" applyBorder="1" applyAlignment="1">
      <alignment horizontal="right" vertical="center"/>
    </xf>
    <xf numFmtId="0" fontId="3" fillId="0" borderId="40" xfId="0" applyFont="1" applyBorder="1">
      <alignment vertical="center"/>
    </xf>
    <xf numFmtId="0" fontId="8" fillId="0" borderId="41" xfId="0" applyFont="1" applyBorder="1">
      <alignment vertical="center"/>
    </xf>
    <xf numFmtId="176" fontId="3" fillId="0" borderId="23" xfId="0" applyNumberFormat="1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2" fontId="0" fillId="0" borderId="28" xfId="0" applyNumberFormat="1" applyBorder="1">
      <alignment vertical="center"/>
    </xf>
    <xf numFmtId="177" fontId="0" fillId="0" borderId="28" xfId="0" applyNumberFormat="1" applyBorder="1">
      <alignment vertical="center"/>
    </xf>
    <xf numFmtId="0" fontId="0" fillId="0" borderId="28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3</xdr:row>
      <xdr:rowOff>365125</xdr:rowOff>
    </xdr:from>
    <xdr:to>
      <xdr:col>3</xdr:col>
      <xdr:colOff>412750</xdr:colOff>
      <xdr:row>4</xdr:row>
      <xdr:rowOff>349250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3F28A6C9-B5D2-4584-9269-52911F0E8F4A}"/>
            </a:ext>
          </a:extLst>
        </xdr:cNvPr>
        <xdr:cNvSpPr/>
      </xdr:nvSpPr>
      <xdr:spPr>
        <a:xfrm>
          <a:off x="5943600" y="1717675"/>
          <a:ext cx="365125" cy="42227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63500</xdr:colOff>
      <xdr:row>11</xdr:row>
      <xdr:rowOff>254000</xdr:rowOff>
    </xdr:from>
    <xdr:to>
      <xdr:col>3</xdr:col>
      <xdr:colOff>428625</xdr:colOff>
      <xdr:row>13</xdr:row>
      <xdr:rowOff>47625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2D8774B4-2823-441A-8D9B-220CFD1959F8}"/>
            </a:ext>
          </a:extLst>
        </xdr:cNvPr>
        <xdr:cNvSpPr/>
      </xdr:nvSpPr>
      <xdr:spPr>
        <a:xfrm>
          <a:off x="5959475" y="4521200"/>
          <a:ext cx="365125" cy="66992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47625</xdr:colOff>
      <xdr:row>20</xdr:row>
      <xdr:rowOff>0</xdr:rowOff>
    </xdr:from>
    <xdr:to>
      <xdr:col>3</xdr:col>
      <xdr:colOff>412750</xdr:colOff>
      <xdr:row>21</xdr:row>
      <xdr:rowOff>111125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4D9EFF6C-319B-498F-8178-005BFA27EEEB}"/>
            </a:ext>
          </a:extLst>
        </xdr:cNvPr>
        <xdr:cNvSpPr/>
      </xdr:nvSpPr>
      <xdr:spPr>
        <a:xfrm>
          <a:off x="5943600" y="7943850"/>
          <a:ext cx="365125" cy="54927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63500</xdr:colOff>
      <xdr:row>29</xdr:row>
      <xdr:rowOff>301625</xdr:rowOff>
    </xdr:from>
    <xdr:to>
      <xdr:col>3</xdr:col>
      <xdr:colOff>428625</xdr:colOff>
      <xdr:row>31</xdr:row>
      <xdr:rowOff>95250</xdr:rowOff>
    </xdr:to>
    <xdr:sp macro="" textlink="">
      <xdr:nvSpPr>
        <xdr:cNvPr id="5" name="矢印: 右 4">
          <a:extLst>
            <a:ext uri="{FF2B5EF4-FFF2-40B4-BE49-F238E27FC236}">
              <a16:creationId xmlns:a16="http://schemas.microsoft.com/office/drawing/2014/main" id="{A46B9BFF-56D2-4DEA-85F9-612BF6005168}"/>
            </a:ext>
          </a:extLst>
        </xdr:cNvPr>
        <xdr:cNvSpPr/>
      </xdr:nvSpPr>
      <xdr:spPr>
        <a:xfrm>
          <a:off x="5959475" y="11912600"/>
          <a:ext cx="365125" cy="66992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8&#21830;&#24037;&#35251;&#20809;&#37096;/02&#32076;&#21942;&#25903;&#25588;&#35506;/&#25152;&#23646;&#23554;&#29992;/03_&#9733;&#32076;&#21942;&#25903;&#25588;&#20107;&#26989;/01_&#20013;&#23567;&#20225;&#26989;&#25391;&#33288;&#20107;&#26989;&#35036;&#21161;&#37329;&#38306;&#20418;/R6/02_&#29983;&#29987;&#24615;&#21521;&#19978;&#35373;&#20633;&#25903;&#25588;/HP/CO2&#31639;&#20986;&#12471;&#12540;&#12488;&#65330;&#65302;%20&#65288;&#35352;&#36617;&#20837;&#1242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8&#21830;&#24037;&#35251;&#20809;&#37096;/02&#32076;&#21942;&#25903;&#25588;&#35506;/&#25152;&#23646;&#23554;&#29992;/03_&#9733;&#32076;&#21942;&#25903;&#25588;&#20107;&#26989;/01_&#20013;&#23567;&#20225;&#26989;&#25391;&#33288;&#20107;&#26989;&#35036;&#21161;&#37329;&#38306;&#20418;/R6/02_&#29983;&#29987;&#24615;&#21521;&#19978;&#35373;&#20633;&#25903;&#25588;/&#23455;&#26045;&#35201;&#38936;&#12539;&#20844;&#21215;&#35201;&#38936;/CO2&#31639;&#20986;&#12471;&#12540;&#12488;&#65330;&#65302;%20&#65288;&#35352;&#36617;&#20837;&#124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　算出シート"/>
      <sheetName val="別紙　算出シート (記載ガイド)"/>
      <sheetName val="係数表"/>
    </sheetNames>
    <sheetDataSet>
      <sheetData sheetId="0"/>
      <sheetData sheetId="1"/>
      <sheetData sheetId="2">
        <row r="4">
          <cell r="F4">
            <v>3</v>
          </cell>
        </row>
        <row r="5">
          <cell r="B5" t="str">
            <v>エバーグリーン・リテイリング㈱</v>
          </cell>
          <cell r="F5">
            <v>2.7</v>
          </cell>
        </row>
        <row r="6">
          <cell r="F6">
            <v>2.23</v>
          </cell>
        </row>
        <row r="7">
          <cell r="F7">
            <v>2.4900000000000002</v>
          </cell>
        </row>
        <row r="8">
          <cell r="F8">
            <v>2.58</v>
          </cell>
        </row>
        <row r="9">
          <cell r="F9">
            <v>2.71</v>
          </cell>
        </row>
        <row r="29">
          <cell r="C29">
            <v>4.5300000000000001E-4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　算出シート"/>
      <sheetName val="別紙　算出シート (記載ガイド)"/>
      <sheetName val="係数表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BA910-765C-4EF2-9C5C-78F6A80926CF}">
  <dimension ref="A1:F44"/>
  <sheetViews>
    <sheetView tabSelected="1" view="pageBreakPreview" zoomScale="75" zoomScaleNormal="100" zoomScaleSheetLayoutView="75" workbookViewId="0">
      <selection activeCell="D2" sqref="D2"/>
    </sheetView>
  </sheetViews>
  <sheetFormatPr defaultRowHeight="24.95" customHeight="1" x14ac:dyDescent="0.4"/>
  <cols>
    <col min="1" max="1" width="26.125" style="2" customWidth="1"/>
    <col min="2" max="2" width="40.625" style="2" customWidth="1"/>
    <col min="3" max="3" width="10.625" style="2" customWidth="1"/>
    <col min="4" max="4" width="6" style="2" customWidth="1"/>
    <col min="5" max="5" width="40.625" style="2" customWidth="1"/>
    <col min="6" max="6" width="10.625" style="2" customWidth="1"/>
    <col min="7" max="7" width="7.125" style="2" customWidth="1"/>
    <col min="8" max="16384" width="9" style="2"/>
  </cols>
  <sheetData>
    <row r="1" spans="1:6" ht="37.5" customHeight="1" x14ac:dyDescent="0.4">
      <c r="A1" s="1" t="s">
        <v>0</v>
      </c>
    </row>
    <row r="2" spans="1:6" ht="34.5" customHeight="1" thickBot="1" x14ac:dyDescent="0.45">
      <c r="A2" s="3" t="s">
        <v>1</v>
      </c>
      <c r="D2" s="4"/>
    </row>
    <row r="3" spans="1:6" ht="34.5" customHeight="1" thickTop="1" thickBot="1" x14ac:dyDescent="0.45">
      <c r="A3" s="5"/>
      <c r="B3" s="66" t="s">
        <v>2</v>
      </c>
      <c r="C3" s="67"/>
      <c r="D3" s="6"/>
      <c r="E3" s="68" t="s">
        <v>3</v>
      </c>
      <c r="F3" s="69"/>
    </row>
    <row r="4" spans="1:6" ht="34.5" customHeight="1" thickTop="1" x14ac:dyDescent="0.4">
      <c r="A4" s="7" t="s">
        <v>4</v>
      </c>
      <c r="B4" s="70"/>
      <c r="C4" s="71"/>
      <c r="D4" s="8"/>
      <c r="E4" s="71"/>
      <c r="F4" s="72"/>
    </row>
    <row r="5" spans="1:6" ht="35.1" customHeight="1" x14ac:dyDescent="0.4">
      <c r="A5" s="9" t="s">
        <v>5</v>
      </c>
      <c r="B5" s="73"/>
      <c r="C5" s="74"/>
      <c r="D5" s="8"/>
      <c r="E5" s="74"/>
      <c r="F5" s="75"/>
    </row>
    <row r="6" spans="1:6" ht="35.1" customHeight="1" thickBot="1" x14ac:dyDescent="0.45">
      <c r="A6" s="10" t="s">
        <v>6</v>
      </c>
      <c r="B6" s="60"/>
      <c r="C6" s="61"/>
      <c r="D6" s="8"/>
      <c r="E6" s="61"/>
      <c r="F6" s="62"/>
    </row>
    <row r="7" spans="1:6" ht="12.75" customHeight="1" thickTop="1" x14ac:dyDescent="0.4">
      <c r="D7" s="4"/>
    </row>
    <row r="8" spans="1:6" ht="34.5" customHeight="1" thickBot="1" x14ac:dyDescent="0.45">
      <c r="A8" s="3" t="s">
        <v>7</v>
      </c>
      <c r="D8" s="11"/>
    </row>
    <row r="9" spans="1:6" ht="35.1" customHeight="1" thickTop="1" thickBot="1" x14ac:dyDescent="0.45">
      <c r="A9" s="12" t="s">
        <v>8</v>
      </c>
      <c r="B9" s="63"/>
      <c r="C9" s="64"/>
      <c r="D9" s="64"/>
      <c r="E9" s="64"/>
      <c r="F9" s="65"/>
    </row>
    <row r="10" spans="1:6" ht="9.75" customHeight="1" thickTop="1" thickBot="1" x14ac:dyDescent="0.45"/>
    <row r="11" spans="1:6" ht="35.1" customHeight="1" thickTop="1" thickBot="1" x14ac:dyDescent="0.45">
      <c r="A11" s="13" t="s">
        <v>9</v>
      </c>
      <c r="B11" s="56" t="s">
        <v>10</v>
      </c>
      <c r="C11" s="57"/>
      <c r="D11" s="14"/>
      <c r="E11" s="58" t="s">
        <v>11</v>
      </c>
      <c r="F11" s="59"/>
    </row>
    <row r="12" spans="1:6" ht="35.1" customHeight="1" thickTop="1" x14ac:dyDescent="0.4">
      <c r="A12" s="7" t="s">
        <v>12</v>
      </c>
      <c r="B12" s="15"/>
      <c r="C12" s="16" t="s">
        <v>13</v>
      </c>
      <c r="D12" s="17"/>
      <c r="E12" s="18"/>
      <c r="F12" s="19" t="s">
        <v>13</v>
      </c>
    </row>
    <row r="13" spans="1:6" ht="35.1" customHeight="1" x14ac:dyDescent="0.4">
      <c r="A13" s="9" t="s">
        <v>14</v>
      </c>
      <c r="B13" s="20"/>
      <c r="C13" s="21" t="s">
        <v>15</v>
      </c>
      <c r="D13" s="17"/>
      <c r="E13" s="22"/>
      <c r="F13" s="23" t="s">
        <v>15</v>
      </c>
    </row>
    <row r="14" spans="1:6" ht="35.1" customHeight="1" thickBot="1" x14ac:dyDescent="0.45">
      <c r="A14" s="10" t="s">
        <v>16</v>
      </c>
      <c r="B14" s="24">
        <f>B12*B13</f>
        <v>0</v>
      </c>
      <c r="C14" s="25" t="s">
        <v>17</v>
      </c>
      <c r="D14" s="17"/>
      <c r="E14" s="26">
        <f>E12*E13</f>
        <v>0</v>
      </c>
      <c r="F14" s="27" t="s">
        <v>17</v>
      </c>
    </row>
    <row r="15" spans="1:6" ht="13.5" customHeight="1" thickTop="1" x14ac:dyDescent="0.4">
      <c r="D15" s="28"/>
    </row>
    <row r="16" spans="1:6" ht="35.1" customHeight="1" thickBot="1" x14ac:dyDescent="0.45">
      <c r="A16" s="3" t="s">
        <v>18</v>
      </c>
      <c r="D16" s="28"/>
    </row>
    <row r="17" spans="1:6" ht="35.1" customHeight="1" thickTop="1" thickBot="1" x14ac:dyDescent="0.45">
      <c r="A17" s="13" t="s">
        <v>9</v>
      </c>
      <c r="B17" s="56" t="s">
        <v>10</v>
      </c>
      <c r="C17" s="57"/>
      <c r="D17" s="14"/>
      <c r="E17" s="58" t="s">
        <v>11</v>
      </c>
      <c r="F17" s="59"/>
    </row>
    <row r="18" spans="1:6" ht="35.1" customHeight="1" thickTop="1" x14ac:dyDescent="0.4">
      <c r="A18" s="29" t="s">
        <v>19</v>
      </c>
      <c r="B18" s="30"/>
      <c r="C18" s="16" t="s">
        <v>20</v>
      </c>
      <c r="D18" s="17"/>
      <c r="E18" s="31"/>
      <c r="F18" s="19" t="s">
        <v>21</v>
      </c>
    </row>
    <row r="19" spans="1:6" ht="35.1" customHeight="1" x14ac:dyDescent="0.4">
      <c r="A19" s="32" t="s">
        <v>22</v>
      </c>
      <c r="B19" s="33"/>
      <c r="C19" s="21" t="s">
        <v>20</v>
      </c>
      <c r="D19" s="17"/>
      <c r="E19" s="34"/>
      <c r="F19" s="23" t="s">
        <v>21</v>
      </c>
    </row>
    <row r="20" spans="1:6" ht="35.1" customHeight="1" x14ac:dyDescent="0.4">
      <c r="A20" s="32" t="s">
        <v>23</v>
      </c>
      <c r="B20" s="33"/>
      <c r="C20" s="21" t="s">
        <v>24</v>
      </c>
      <c r="D20" s="17"/>
      <c r="E20" s="34"/>
      <c r="F20" s="23" t="s">
        <v>25</v>
      </c>
    </row>
    <row r="21" spans="1:6" ht="35.1" customHeight="1" x14ac:dyDescent="0.4">
      <c r="A21" s="32" t="s">
        <v>26</v>
      </c>
      <c r="B21" s="33"/>
      <c r="C21" s="21" t="s">
        <v>27</v>
      </c>
      <c r="D21" s="17"/>
      <c r="E21" s="34"/>
      <c r="F21" s="23" t="s">
        <v>28</v>
      </c>
    </row>
    <row r="22" spans="1:6" ht="35.1" customHeight="1" x14ac:dyDescent="0.4">
      <c r="A22" s="32" t="s">
        <v>29</v>
      </c>
      <c r="B22" s="33"/>
      <c r="C22" s="21" t="s">
        <v>27</v>
      </c>
      <c r="D22" s="17"/>
      <c r="E22" s="34"/>
      <c r="F22" s="23" t="s">
        <v>28</v>
      </c>
    </row>
    <row r="23" spans="1:6" ht="35.1" customHeight="1" x14ac:dyDescent="0.4">
      <c r="A23" s="32" t="s">
        <v>30</v>
      </c>
      <c r="B23" s="33"/>
      <c r="C23" s="21" t="s">
        <v>27</v>
      </c>
      <c r="D23" s="17"/>
      <c r="E23" s="34"/>
      <c r="F23" s="23" t="s">
        <v>28</v>
      </c>
    </row>
    <row r="24" spans="1:6" ht="35.1" customHeight="1" thickBot="1" x14ac:dyDescent="0.45">
      <c r="A24" s="35" t="s">
        <v>31</v>
      </c>
      <c r="B24" s="36"/>
      <c r="C24" s="37"/>
      <c r="D24" s="38"/>
      <c r="E24" s="39"/>
      <c r="F24" s="40"/>
    </row>
    <row r="25" spans="1:6" ht="12.75" customHeight="1" thickTop="1" x14ac:dyDescent="0.4">
      <c r="D25" s="28"/>
    </row>
    <row r="26" spans="1:6" ht="35.1" customHeight="1" thickBot="1" x14ac:dyDescent="0.45">
      <c r="A26" s="3" t="s">
        <v>32</v>
      </c>
      <c r="D26" s="28"/>
    </row>
    <row r="27" spans="1:6" ht="35.1" customHeight="1" thickTop="1" thickBot="1" x14ac:dyDescent="0.45">
      <c r="A27" s="41" t="s">
        <v>9</v>
      </c>
      <c r="B27" s="56" t="s">
        <v>10</v>
      </c>
      <c r="C27" s="57"/>
      <c r="D27" s="14"/>
      <c r="E27" s="58" t="s">
        <v>11</v>
      </c>
      <c r="F27" s="59"/>
    </row>
    <row r="28" spans="1:6" ht="35.1" customHeight="1" thickTop="1" x14ac:dyDescent="0.4">
      <c r="A28" s="7" t="s">
        <v>33</v>
      </c>
      <c r="B28" s="42">
        <f>IF(B9="",0,B14*(VLOOKUP(B9,[1]係数表!B5:'[1]係数表'!C29,2,FALSE)))</f>
        <v>0</v>
      </c>
      <c r="C28" s="16" t="s">
        <v>34</v>
      </c>
      <c r="D28" s="17"/>
      <c r="E28" s="43">
        <f>IF(B9="",0,E14*(VLOOKUP(B9,[1]係数表!B5:'[1]係数表'!C29,2,FALSE)))</f>
        <v>0</v>
      </c>
      <c r="F28" s="19" t="s">
        <v>34</v>
      </c>
    </row>
    <row r="29" spans="1:6" ht="35.1" customHeight="1" x14ac:dyDescent="0.4">
      <c r="A29" s="32" t="s">
        <v>19</v>
      </c>
      <c r="B29" s="42">
        <f>B18*[1]係数表!F4</f>
        <v>0</v>
      </c>
      <c r="C29" s="21" t="s">
        <v>34</v>
      </c>
      <c r="D29" s="17"/>
      <c r="E29" s="34">
        <f>E18*[1]係数表!F4</f>
        <v>0</v>
      </c>
      <c r="F29" s="23" t="s">
        <v>34</v>
      </c>
    </row>
    <row r="30" spans="1:6" ht="35.1" customHeight="1" x14ac:dyDescent="0.4">
      <c r="A30" s="32" t="s">
        <v>22</v>
      </c>
      <c r="B30" s="33">
        <f>B19*[1]係数表!F5</f>
        <v>0</v>
      </c>
      <c r="C30" s="21" t="s">
        <v>34</v>
      </c>
      <c r="D30" s="17"/>
      <c r="E30" s="34">
        <f>E19*[1]係数表!F5</f>
        <v>0</v>
      </c>
      <c r="F30" s="23" t="s">
        <v>34</v>
      </c>
    </row>
    <row r="31" spans="1:6" ht="35.1" customHeight="1" x14ac:dyDescent="0.4">
      <c r="A31" s="32" t="s">
        <v>23</v>
      </c>
      <c r="B31" s="33">
        <f>B20*[1]係数表!F6</f>
        <v>0</v>
      </c>
      <c r="C31" s="21" t="s">
        <v>34</v>
      </c>
      <c r="D31" s="17"/>
      <c r="E31" s="34">
        <f>E20*[1]係数表!F6</f>
        <v>0</v>
      </c>
      <c r="F31" s="23" t="s">
        <v>34</v>
      </c>
    </row>
    <row r="32" spans="1:6" ht="35.1" customHeight="1" x14ac:dyDescent="0.4">
      <c r="A32" s="32" t="s">
        <v>26</v>
      </c>
      <c r="B32" s="33">
        <f>B21*[1]係数表!F7</f>
        <v>0</v>
      </c>
      <c r="C32" s="21" t="s">
        <v>34</v>
      </c>
      <c r="D32" s="17"/>
      <c r="E32" s="34">
        <f>E21*[1]係数表!F7</f>
        <v>0</v>
      </c>
      <c r="F32" s="23" t="s">
        <v>34</v>
      </c>
    </row>
    <row r="33" spans="1:6" ht="35.1" customHeight="1" x14ac:dyDescent="0.4">
      <c r="A33" s="32" t="s">
        <v>29</v>
      </c>
      <c r="B33" s="33">
        <f>B22*2.58</f>
        <v>0</v>
      </c>
      <c r="C33" s="21" t="s">
        <v>34</v>
      </c>
      <c r="D33" s="17"/>
      <c r="E33" s="34">
        <f>E22*[1]係数表!F8</f>
        <v>0</v>
      </c>
      <c r="F33" s="23" t="s">
        <v>34</v>
      </c>
    </row>
    <row r="34" spans="1:6" ht="35.1" customHeight="1" x14ac:dyDescent="0.4">
      <c r="A34" s="32" t="s">
        <v>30</v>
      </c>
      <c r="B34" s="33">
        <f>B23*[1]係数表!F9</f>
        <v>0</v>
      </c>
      <c r="C34" s="21" t="s">
        <v>35</v>
      </c>
      <c r="D34" s="17"/>
      <c r="E34" s="34">
        <f>E23*[1]係数表!F9</f>
        <v>0</v>
      </c>
      <c r="F34" s="23" t="s">
        <v>34</v>
      </c>
    </row>
    <row r="35" spans="1:6" ht="35.1" customHeight="1" thickBot="1" x14ac:dyDescent="0.45">
      <c r="A35" s="44" t="s">
        <v>36</v>
      </c>
      <c r="B35" s="33"/>
      <c r="C35" s="21"/>
      <c r="D35" s="17"/>
      <c r="E35" s="45"/>
      <c r="F35" s="46"/>
    </row>
    <row r="36" spans="1:6" ht="35.1" customHeight="1" thickTop="1" thickBot="1" x14ac:dyDescent="0.45">
      <c r="A36" s="47" t="s">
        <v>37</v>
      </c>
      <c r="B36" s="48">
        <f>SUM(B28:B35)</f>
        <v>0</v>
      </c>
      <c r="C36" s="49" t="s">
        <v>34</v>
      </c>
      <c r="D36" s="38"/>
      <c r="E36" s="50">
        <f>SUM(E28:E35)</f>
        <v>0</v>
      </c>
      <c r="F36" s="51" t="s">
        <v>34</v>
      </c>
    </row>
    <row r="37" spans="1:6" ht="12.75" customHeight="1" thickTop="1" x14ac:dyDescent="0.4"/>
    <row r="38" spans="1:6" ht="24.95" customHeight="1" thickBot="1" x14ac:dyDescent="0.45">
      <c r="A38" s="3" t="s">
        <v>38</v>
      </c>
    </row>
    <row r="39" spans="1:6" ht="37.5" customHeight="1" thickTop="1" thickBot="1" x14ac:dyDescent="0.45">
      <c r="A39" s="52">
        <f>B36-E36</f>
        <v>0</v>
      </c>
      <c r="B39" s="53">
        <f>B36-E36</f>
        <v>0</v>
      </c>
      <c r="C39" s="2" t="s">
        <v>35</v>
      </c>
    </row>
    <row r="40" spans="1:6" ht="15" customHeight="1" thickTop="1" x14ac:dyDescent="0.4">
      <c r="C40" s="54"/>
    </row>
    <row r="41" spans="1:6" ht="15" customHeight="1" x14ac:dyDescent="0.4">
      <c r="B41" s="55" t="s">
        <v>39</v>
      </c>
      <c r="C41" s="54" t="s">
        <v>40</v>
      </c>
    </row>
    <row r="42" spans="1:6" ht="15" customHeight="1" x14ac:dyDescent="0.4">
      <c r="C42" s="54" t="s">
        <v>41</v>
      </c>
    </row>
    <row r="43" spans="1:6" ht="15" customHeight="1" x14ac:dyDescent="0.4">
      <c r="C43" s="54" t="s">
        <v>42</v>
      </c>
    </row>
    <row r="44" spans="1:6" ht="15" customHeight="1" x14ac:dyDescent="0.4">
      <c r="C44" s="54" t="s">
        <v>43</v>
      </c>
    </row>
  </sheetData>
  <mergeCells count="15">
    <mergeCell ref="B3:C3"/>
    <mergeCell ref="E3:F3"/>
    <mergeCell ref="B4:C4"/>
    <mergeCell ref="E4:F4"/>
    <mergeCell ref="B5:C5"/>
    <mergeCell ref="E5:F5"/>
    <mergeCell ref="B27:C27"/>
    <mergeCell ref="E27:F27"/>
    <mergeCell ref="B6:C6"/>
    <mergeCell ref="E6:F6"/>
    <mergeCell ref="B9:F9"/>
    <mergeCell ref="B11:C11"/>
    <mergeCell ref="E11:F11"/>
    <mergeCell ref="B17:C17"/>
    <mergeCell ref="E17:F17"/>
  </mergeCells>
  <phoneticPr fontId="2"/>
  <pageMargins left="0.7" right="0.7" top="0.75" bottom="0.75" header="0.3" footer="0.3"/>
  <pageSetup paperSize="9" scale="5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19394E-DF0A-4E17-85A4-1CB1099D78CF}">
          <x14:formula1>
            <xm:f>'[CO2算出シートＲ６ （記載入り）.xlsx]係数表'!#REF!</xm:f>
          </x14:formula1>
          <xm:sqref>B9:F9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E5E39-2B32-4571-9764-3A5AF39144D5}">
  <dimension ref="B3:F29"/>
  <sheetViews>
    <sheetView view="pageBreakPreview" zoomScale="95" zoomScaleNormal="100" zoomScaleSheetLayoutView="95" workbookViewId="0">
      <selection activeCell="F14" sqref="F14"/>
    </sheetView>
  </sheetViews>
  <sheetFormatPr defaultRowHeight="18.75" x14ac:dyDescent="0.4"/>
  <cols>
    <col min="1" max="1" width="3.375" customWidth="1"/>
    <col min="2" max="2" width="34" customWidth="1"/>
    <col min="3" max="3" width="15.625" customWidth="1"/>
    <col min="4" max="4" width="4.25" customWidth="1"/>
    <col min="5" max="5" width="32" customWidth="1"/>
    <col min="6" max="6" width="15.625" customWidth="1"/>
  </cols>
  <sheetData>
    <row r="3" spans="2:6" x14ac:dyDescent="0.4">
      <c r="B3" s="76" t="s">
        <v>44</v>
      </c>
      <c r="C3" s="76" t="s">
        <v>45</v>
      </c>
      <c r="E3" s="76" t="s">
        <v>46</v>
      </c>
      <c r="F3" s="76" t="s">
        <v>47</v>
      </c>
    </row>
    <row r="4" spans="2:6" x14ac:dyDescent="0.4">
      <c r="B4" s="76"/>
      <c r="C4" s="76"/>
      <c r="E4" s="77" t="s">
        <v>48</v>
      </c>
      <c r="F4" s="78">
        <v>2.99</v>
      </c>
    </row>
    <row r="5" spans="2:6" x14ac:dyDescent="0.4">
      <c r="B5" s="77" t="s">
        <v>49</v>
      </c>
      <c r="C5" s="77">
        <v>4.9200000000000003E-4</v>
      </c>
      <c r="E5" s="77" t="s">
        <v>50</v>
      </c>
      <c r="F5" s="78">
        <v>2.79</v>
      </c>
    </row>
    <row r="6" spans="2:6" x14ac:dyDescent="0.4">
      <c r="B6" s="77" t="s">
        <v>51</v>
      </c>
      <c r="C6" s="77">
        <v>3.5399999999999999E-4</v>
      </c>
      <c r="E6" s="77" t="s">
        <v>52</v>
      </c>
      <c r="F6" s="78">
        <v>2.5</v>
      </c>
    </row>
    <row r="7" spans="2:6" x14ac:dyDescent="0.4">
      <c r="B7" s="77" t="s">
        <v>53</v>
      </c>
      <c r="C7" s="79">
        <v>2.5999999999999998E-4</v>
      </c>
      <c r="E7" s="77" t="s">
        <v>54</v>
      </c>
      <c r="F7" s="78">
        <v>2.62</v>
      </c>
    </row>
    <row r="8" spans="2:6" x14ac:dyDescent="0.4">
      <c r="B8" s="77" t="s">
        <v>55</v>
      </c>
      <c r="C8" s="77">
        <v>4.0299999999999998E-4</v>
      </c>
      <c r="E8" s="77" t="s">
        <v>56</v>
      </c>
      <c r="F8" s="78">
        <v>2.75</v>
      </c>
    </row>
    <row r="9" spans="2:6" x14ac:dyDescent="0.4">
      <c r="B9" s="77" t="s">
        <v>57</v>
      </c>
      <c r="C9" s="77">
        <v>4.0000000000000002E-4</v>
      </c>
    </row>
    <row r="10" spans="2:6" x14ac:dyDescent="0.4">
      <c r="B10" s="77" t="s">
        <v>58</v>
      </c>
      <c r="C10" s="77">
        <v>4.1199999999999999E-4</v>
      </c>
    </row>
    <row r="11" spans="2:6" x14ac:dyDescent="0.4">
      <c r="B11" s="77" t="s">
        <v>59</v>
      </c>
      <c r="C11" s="77">
        <v>4.8099999999999998E-4</v>
      </c>
    </row>
    <row r="12" spans="2:6" x14ac:dyDescent="0.4">
      <c r="B12" s="77" t="s">
        <v>60</v>
      </c>
      <c r="C12" s="77">
        <v>4.6799999999999999E-4</v>
      </c>
    </row>
    <row r="13" spans="2:6" x14ac:dyDescent="0.4">
      <c r="B13" s="77" t="s">
        <v>61</v>
      </c>
      <c r="C13" s="77">
        <v>3.8699999999999997E-4</v>
      </c>
    </row>
    <row r="14" spans="2:6" x14ac:dyDescent="0.4">
      <c r="B14" s="77" t="s">
        <v>62</v>
      </c>
      <c r="C14" s="77">
        <v>4.5300000000000001E-4</v>
      </c>
    </row>
    <row r="15" spans="2:6" x14ac:dyDescent="0.4">
      <c r="B15" s="77" t="s">
        <v>63</v>
      </c>
      <c r="C15" s="77">
        <v>5.7700000000000004E-4</v>
      </c>
    </row>
    <row r="16" spans="2:6" x14ac:dyDescent="0.4">
      <c r="B16" s="77" t="s">
        <v>64</v>
      </c>
      <c r="C16" s="77">
        <v>3.3599999999999998E-4</v>
      </c>
    </row>
    <row r="17" spans="2:3" x14ac:dyDescent="0.4">
      <c r="B17" s="77" t="s">
        <v>65</v>
      </c>
      <c r="C17" s="77">
        <v>4.3300000000000001E-4</v>
      </c>
    </row>
    <row r="18" spans="2:3" x14ac:dyDescent="0.4">
      <c r="B18" s="77" t="s">
        <v>66</v>
      </c>
      <c r="C18" s="77">
        <v>3.6000000000000002E-4</v>
      </c>
    </row>
    <row r="19" spans="2:3" x14ac:dyDescent="0.4">
      <c r="B19" s="77" t="s">
        <v>67</v>
      </c>
      <c r="C19" s="77">
        <v>4.4099999999999999E-4</v>
      </c>
    </row>
    <row r="20" spans="2:3" x14ac:dyDescent="0.4">
      <c r="B20" s="77" t="s">
        <v>68</v>
      </c>
      <c r="C20" s="77">
        <v>4.73E-4</v>
      </c>
    </row>
    <row r="21" spans="2:3" x14ac:dyDescent="0.4">
      <c r="B21" s="77" t="s">
        <v>69</v>
      </c>
      <c r="C21" s="77">
        <v>3.4900000000000003E-4</v>
      </c>
    </row>
    <row r="22" spans="2:3" x14ac:dyDescent="0.4">
      <c r="B22" s="77" t="s">
        <v>70</v>
      </c>
      <c r="C22" s="77">
        <v>4.73E-4</v>
      </c>
    </row>
    <row r="23" spans="2:3" x14ac:dyDescent="0.4">
      <c r="B23" s="77" t="s">
        <v>71</v>
      </c>
      <c r="C23" s="77">
        <v>4.0499999999999998E-4</v>
      </c>
    </row>
    <row r="24" spans="2:3" x14ac:dyDescent="0.4">
      <c r="B24" s="77" t="s">
        <v>72</v>
      </c>
      <c r="C24" s="77">
        <v>4.84E-4</v>
      </c>
    </row>
    <row r="25" spans="2:3" x14ac:dyDescent="0.4">
      <c r="B25" s="80" t="s">
        <v>73</v>
      </c>
      <c r="C25" s="77">
        <v>4.3100000000000001E-4</v>
      </c>
    </row>
    <row r="26" spans="2:3" x14ac:dyDescent="0.4">
      <c r="B26" s="80" t="s">
        <v>74</v>
      </c>
      <c r="C26" s="77">
        <v>4.2700000000000002E-4</v>
      </c>
    </row>
    <row r="27" spans="2:3" x14ac:dyDescent="0.4">
      <c r="B27" s="80" t="s">
        <v>75</v>
      </c>
      <c r="C27" s="77">
        <v>4.66E-4</v>
      </c>
    </row>
    <row r="28" spans="2:3" x14ac:dyDescent="0.4">
      <c r="B28" s="80" t="s">
        <v>76</v>
      </c>
      <c r="C28" s="77">
        <v>4.84E-4</v>
      </c>
    </row>
    <row r="29" spans="2:3" x14ac:dyDescent="0.4">
      <c r="B29" s="80" t="s">
        <v>77</v>
      </c>
      <c r="C29" s="79">
        <v>4.4099999999999999E-4</v>
      </c>
    </row>
  </sheetData>
  <phoneticPr fontId="2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　算出シート</vt:lpstr>
      <vt:lpstr>係数表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   剛志(P6335)</dc:creator>
  <cp:lastModifiedBy>杉下　照幸(P7359)</cp:lastModifiedBy>
  <dcterms:created xsi:type="dcterms:W3CDTF">2024-04-18T00:40:36Z</dcterms:created>
  <dcterms:modified xsi:type="dcterms:W3CDTF">2024-04-18T02:50:12Z</dcterms:modified>
</cp:coreProperties>
</file>